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etorgft14793694-my.sharepoint.com/personal/usman_uatax_co_uk/Documents/LSBU/"/>
    </mc:Choice>
  </mc:AlternateContent>
  <xr:revisionPtr revIDLastSave="374" documentId="11_F25DC773A252ABDACC10489359DA786C5BDE58E9" xr6:coauthVersionLast="47" xr6:coauthVersionMax="47" xr10:uidLastSave="{90CE7BB7-BBF5-43E0-B028-D43936FFC26D}"/>
  <bookViews>
    <workbookView xWindow="-28920" yWindow="1530" windowWidth="29040" windowHeight="15720" xr2:uid="{00000000-000D-0000-FFFF-FFFF00000000}"/>
  </bookViews>
  <sheets>
    <sheet name="P&amp;L" sheetId="5" r:id="rId1"/>
    <sheet name="Unit Economics" sheetId="4" r:id="rId2"/>
    <sheet name="Cashflow Example" sheetId="1" r:id="rId3"/>
    <sheet name="Class Room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24" i="4"/>
  <c r="B9" i="4"/>
  <c r="B20" i="5"/>
  <c r="C27" i="5" s="1"/>
  <c r="C15" i="5"/>
  <c r="C16" i="5" s="1"/>
  <c r="D31" i="5" s="1"/>
  <c r="B27" i="4" l="1"/>
  <c r="C28" i="5"/>
  <c r="D33" i="5" s="1"/>
  <c r="M25" i="3"/>
  <c r="L25" i="3"/>
  <c r="K25" i="3"/>
  <c r="J25" i="3"/>
  <c r="I25" i="3"/>
  <c r="H25" i="3"/>
  <c r="G25" i="3"/>
  <c r="F25" i="3"/>
  <c r="E25" i="3"/>
  <c r="D25" i="3"/>
  <c r="C25" i="3"/>
  <c r="B25" i="3"/>
  <c r="M11" i="3"/>
  <c r="M27" i="3" s="1"/>
  <c r="L11" i="3"/>
  <c r="L27" i="3" s="1"/>
  <c r="K11" i="3"/>
  <c r="K27" i="3" s="1"/>
  <c r="J11" i="3"/>
  <c r="J27" i="3" s="1"/>
  <c r="I11" i="3"/>
  <c r="H11" i="3"/>
  <c r="G11" i="3"/>
  <c r="F11" i="3"/>
  <c r="E11" i="3"/>
  <c r="D11" i="3"/>
  <c r="C11" i="3"/>
  <c r="B11" i="3"/>
  <c r="M25" i="1"/>
  <c r="L25" i="1"/>
  <c r="K25" i="1"/>
  <c r="J25" i="1"/>
  <c r="I25" i="1"/>
  <c r="H25" i="1"/>
  <c r="G25" i="1"/>
  <c r="G27" i="1" s="1"/>
  <c r="F25" i="1"/>
  <c r="F27" i="1" s="1"/>
  <c r="E25" i="1"/>
  <c r="D25" i="1"/>
  <c r="C25" i="1"/>
  <c r="B25" i="1"/>
  <c r="M11" i="1"/>
  <c r="L11" i="1"/>
  <c r="K11" i="1"/>
  <c r="J11" i="1"/>
  <c r="I11" i="1"/>
  <c r="H11" i="1"/>
  <c r="G11" i="1"/>
  <c r="F11" i="1"/>
  <c r="E11" i="1"/>
  <c r="D11" i="1"/>
  <c r="C11" i="1"/>
  <c r="B11" i="1"/>
  <c r="B27" i="3" l="1"/>
  <c r="B29" i="3" s="1"/>
  <c r="C29" i="3" s="1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D27" i="3"/>
  <c r="E27" i="3"/>
  <c r="F27" i="3"/>
  <c r="G27" i="3"/>
  <c r="C27" i="3"/>
  <c r="H27" i="3"/>
  <c r="I27" i="3"/>
  <c r="H27" i="1"/>
  <c r="I27" i="1"/>
  <c r="E27" i="1"/>
  <c r="B27" i="1"/>
  <c r="B29" i="1" s="1"/>
  <c r="C27" i="1"/>
  <c r="K27" i="1"/>
  <c r="D27" i="1"/>
  <c r="M27" i="1"/>
  <c r="L27" i="1"/>
  <c r="J27" i="1"/>
  <c r="C29" i="1" l="1"/>
  <c r="D29" i="1" s="1"/>
  <c r="E29" i="1" s="1"/>
  <c r="F29" i="1" s="1"/>
  <c r="G29" i="1" s="1"/>
  <c r="H29" i="1" s="1"/>
  <c r="I29" i="1" s="1"/>
  <c r="J29" i="1" s="1"/>
  <c r="K29" i="1" s="1"/>
  <c r="L29" i="1" s="1"/>
  <c r="M29" i="1" s="1"/>
</calcChain>
</file>

<file path=xl/sharedStrings.xml><?xml version="1.0" encoding="utf-8"?>
<sst xmlns="http://schemas.openxmlformats.org/spreadsheetml/2006/main" count="132" uniqueCount="73">
  <si>
    <t>Business Name</t>
  </si>
  <si>
    <t>Cashflow Forecast</t>
  </si>
  <si>
    <t>Sales</t>
  </si>
  <si>
    <t xml:space="preserve">Investment </t>
  </si>
  <si>
    <t>Loans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</si>
  <si>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</si>
  <si>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</si>
  <si>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</si>
  <si>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</si>
  <si>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</si>
  <si>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</si>
  <si>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</si>
  <si>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</si>
  <si>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</si>
  <si>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</si>
  <si>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</si>
  <si>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</si>
  <si>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 Inflows</t>
  </si>
  <si>
    <t>Cash Outflows</t>
  </si>
  <si>
    <t>Cash Inflows</t>
  </si>
  <si>
    <t>Rent Payment</t>
  </si>
  <si>
    <t>Utility Bills</t>
  </si>
  <si>
    <t>Salary</t>
  </si>
  <si>
    <t>Travel Cost</t>
  </si>
  <si>
    <t>Loan Installment Payment</t>
  </si>
  <si>
    <t>Equipment Purchase</t>
  </si>
  <si>
    <t>ABC Consulting</t>
  </si>
  <si>
    <t>Admin Expenses</t>
  </si>
  <si>
    <t>Software Cost</t>
  </si>
  <si>
    <t>Direct Costs</t>
  </si>
  <si>
    <t>Total Outflows</t>
  </si>
  <si>
    <t>Net Cash for the month</t>
  </si>
  <si>
    <t>Cumulative Cash Position</t>
  </si>
  <si>
    <t>Profit And Loss Accounts</t>
  </si>
  <si>
    <t>Year Ended 31 March 2025</t>
  </si>
  <si>
    <t>£</t>
  </si>
  <si>
    <t>Less: Cost of sales</t>
  </si>
  <si>
    <t>Opening Stock</t>
  </si>
  <si>
    <t>Purchases</t>
  </si>
  <si>
    <t>Closing Stock</t>
  </si>
  <si>
    <t>Gross Profit</t>
  </si>
  <si>
    <t>Less: Expenses</t>
  </si>
  <si>
    <t>Printing, postage and stationery</t>
  </si>
  <si>
    <t>Use of home</t>
  </si>
  <si>
    <t>Telephone</t>
  </si>
  <si>
    <t>Sundry</t>
  </si>
  <si>
    <t>Legal &amp; Professional</t>
  </si>
  <si>
    <t>Accountancy fee</t>
  </si>
  <si>
    <t xml:space="preserve">Net profit for the year </t>
  </si>
  <si>
    <t>Net Profit Margin</t>
  </si>
  <si>
    <t>Gross Profit Margin</t>
  </si>
  <si>
    <t>Mileage &amp; Travel</t>
  </si>
  <si>
    <t>Section 1: The Profit per Sale</t>
  </si>
  <si>
    <t>Section 2: The Lifetime Value (LTV)</t>
  </si>
  <si>
    <t>Section 3: The Cost to Acquire (CAC)</t>
  </si>
  <si>
    <t>* If Positive: You have a "Growth Engine." You can spend more to make more.</t>
  </si>
  <si>
    <t>* If Negative: You have a "Leaky Bucket." Scaling right now will lose you money.</t>
  </si>
  <si>
    <t>* [ ] Lower CAC: Find a cheaper way to get customers (SEO, Referrals).</t>
  </si>
  <si>
    <t>* [ ] Increase LTV: Get customers to buy more often or stay longer.</t>
  </si>
  <si>
    <t>* [ ] Improve Margin: Find a way to lower the cost of making the product.</t>
  </si>
  <si>
    <t>A. Selling Price (What the customer pays)</t>
  </si>
  <si>
    <t>C. Gross Profit: (A - B)</t>
  </si>
  <si>
    <t>How much is a customer worth over time?</t>
  </si>
  <si>
    <t>Unit Economics</t>
  </si>
  <si>
    <t>B. Unit Cost - COGS (Materials, shipping, transaction fees, direct costs)</t>
  </si>
  <si>
    <t>E. LTV: C × D</t>
  </si>
  <si>
    <t>D. Frequency: How many times they buy from you</t>
  </si>
  <si>
    <t>What do you pay to "buy" a customer?</t>
  </si>
  <si>
    <t>H. CAC: F ÷ G</t>
  </si>
  <si>
    <t xml:space="preserve">G. New Customers per Month: </t>
  </si>
  <si>
    <t>F. Monthly Marketing Spend: Ads, software, promo materials</t>
  </si>
  <si>
    <t>The Sustainability Verdict - Comparing LTV to CAC.</t>
  </si>
  <si>
    <t xml:space="preserve">ABC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</si>
</sst>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"/>
    <numFmt numFmtId="165" formatCode="_-* #,##0_-;\-* #,##0_-;_-* &quot;-&quot;??_-;_-@_-"/>
    <numFmt numFmtId="166" formatCode="&quot;£&quot;#,##0.00"/>
    <numFmt numFmtId="167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2" fillId="3" borderId="3" xfId="0" applyFont="1" applyFill="1" applyBorder="1"/>
    <xf numFmtId="0" fontId="4" fillId="0" borderId="0" xfId="0" applyFont="1"/>
    <xf numFmtId="165" fontId="0" fillId="0" borderId="1" xfId="1" applyNumberFormat="1" applyFont="1" applyBorder="1"/>
    <xf numFmtId="165" fontId="2" fillId="3" borderId="3" xfId="1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2" fillId="4" borderId="4" xfId="0" applyFont="1" applyFill="1" applyBorder="1"/>
    <xf numFmtId="0" fontId="6" fillId="0" borderId="0" xfId="0" applyFont="1"/>
    <xf numFmtId="166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7" fontId="0" fillId="0" borderId="0" xfId="0" applyNumberFormat="1"/>
    <xf numFmtId="167" fontId="0" fillId="0" borderId="5" xfId="0" applyNumberFormat="1" applyBorder="1"/>
    <xf numFmtId="9" fontId="0" fillId="0" borderId="0" xfId="2" applyFont="1"/>
    <xf numFmtId="167" fontId="2" fillId="0" borderId="6" xfId="0" applyNumberFormat="1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2" fillId="0" borderId="5" xfId="0" applyFont="1" applyBorder="1"/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167" fontId="2" fillId="0" borderId="0" xfId="0" applyNumberFormat="1" applyFont="1"/>
    <xf numFmtId="9" fontId="2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9B35-841D-444D-87A7-DACE15102181}">
  <dimension ref="A1:D33"/>
  <sheetViews>
    <sheetView tabSelected="1" workbookViewId="0">
      <selection activeCell="F21" sqref="F21"/>
    </sheetView>
  </sheetViews>
  <sheetFormatPr defaultRowHeight="14.5" x14ac:dyDescent="0.35"/>
  <cols>
    <col min="1" max="1" width="28.453125" bestFit="1" customWidth="1"/>
  </cols>
  <sheetData>
    <row r="1" spans="1:3" x14ac:dyDescent="0.35">
      <c r="A1" s="12" t="s">
        <v>26</v>
      </c>
      <c r="B1" s="12"/>
      <c r="C1" s="12"/>
    </row>
    <row r="2" spans="1:3" x14ac:dyDescent="0.35">
      <c r="A2" s="13" t="s">
        <v>33</v>
      </c>
      <c r="B2" s="13"/>
      <c r="C2" s="13"/>
    </row>
    <row r="3" spans="1:3" x14ac:dyDescent="0.35">
      <c r="A3" s="14" t="s">
        <v>34</v>
      </c>
      <c r="B3" s="14"/>
      <c r="C3" s="14"/>
    </row>
    <row r="6" spans="1:3" x14ac:dyDescent="0.35">
      <c r="B6" s="15">
        <v>2025</v>
      </c>
      <c r="C6" s="15"/>
    </row>
    <row r="7" spans="1:3" x14ac:dyDescent="0.35">
      <c r="B7" s="16" t="s">
        <v>35</v>
      </c>
      <c r="C7" s="16" t="s">
        <v>35</v>
      </c>
    </row>
    <row r="8" spans="1:3" x14ac:dyDescent="0.35">
      <c r="B8" s="16"/>
      <c r="C8" s="16"/>
    </row>
    <row r="9" spans="1:3" x14ac:dyDescent="0.35">
      <c r="A9" s="17" t="s">
        <v>2</v>
      </c>
      <c r="B9" s="18"/>
      <c r="C9" s="18">
        <v>25200</v>
      </c>
    </row>
    <row r="10" spans="1:3" x14ac:dyDescent="0.35">
      <c r="B10" s="4"/>
      <c r="C10" s="4"/>
    </row>
    <row r="11" spans="1:3" x14ac:dyDescent="0.35">
      <c r="A11" s="12" t="s">
        <v>36</v>
      </c>
      <c r="B11" s="18"/>
      <c r="C11" s="18"/>
    </row>
    <row r="12" spans="1:3" x14ac:dyDescent="0.35">
      <c r="A12" s="17" t="s">
        <v>37</v>
      </c>
      <c r="B12" s="19">
        <v>5260</v>
      </c>
      <c r="C12" s="19"/>
    </row>
    <row r="13" spans="1:3" x14ac:dyDescent="0.35">
      <c r="A13" s="17" t="s">
        <v>38</v>
      </c>
      <c r="B13" s="19">
        <v>7600</v>
      </c>
      <c r="C13" s="19"/>
    </row>
    <row r="14" spans="1:3" x14ac:dyDescent="0.35">
      <c r="A14" s="17" t="s">
        <v>39</v>
      </c>
      <c r="B14" s="20">
        <v>2400</v>
      </c>
      <c r="C14" s="19"/>
    </row>
    <row r="15" spans="1:3" x14ac:dyDescent="0.35">
      <c r="A15" s="17"/>
      <c r="B15" s="19"/>
      <c r="C15" s="20">
        <f>-SUM(B12:B14)</f>
        <v>-15260</v>
      </c>
    </row>
    <row r="16" spans="1:3" x14ac:dyDescent="0.35">
      <c r="A16" s="17" t="s">
        <v>40</v>
      </c>
      <c r="B16" s="19"/>
      <c r="C16" s="19">
        <f>SUM(C9:C15)</f>
        <v>9940</v>
      </c>
    </row>
    <row r="18" spans="1:4" x14ac:dyDescent="0.35">
      <c r="A18" s="17"/>
      <c r="B18" s="19"/>
      <c r="C18" s="19"/>
    </row>
    <row r="19" spans="1:4" x14ac:dyDescent="0.35">
      <c r="A19" s="14" t="s">
        <v>41</v>
      </c>
      <c r="B19" s="19"/>
      <c r="C19" s="19"/>
    </row>
    <row r="20" spans="1:4" x14ac:dyDescent="0.35">
      <c r="A20" s="17" t="s">
        <v>51</v>
      </c>
      <c r="B20" s="19">
        <f>ROUNDUP(850*0.45,0)</f>
        <v>383</v>
      </c>
      <c r="C20" s="21"/>
    </row>
    <row r="21" spans="1:4" x14ac:dyDescent="0.35">
      <c r="A21" s="17" t="s">
        <v>42</v>
      </c>
      <c r="B21" s="19">
        <v>105</v>
      </c>
      <c r="C21" s="19"/>
    </row>
    <row r="22" spans="1:4" x14ac:dyDescent="0.35">
      <c r="A22" s="17" t="s">
        <v>43</v>
      </c>
      <c r="B22" s="19">
        <v>312</v>
      </c>
      <c r="C22" s="19"/>
    </row>
    <row r="23" spans="1:4" x14ac:dyDescent="0.35">
      <c r="A23" s="17" t="s">
        <v>44</v>
      </c>
      <c r="B23" s="19">
        <v>240</v>
      </c>
      <c r="C23" s="19"/>
    </row>
    <row r="24" spans="1:4" x14ac:dyDescent="0.35">
      <c r="A24" s="17" t="s">
        <v>45</v>
      </c>
      <c r="B24" s="19">
        <v>0</v>
      </c>
      <c r="C24" s="19"/>
    </row>
    <row r="25" spans="1:4" x14ac:dyDescent="0.35">
      <c r="A25" s="17" t="s">
        <v>46</v>
      </c>
      <c r="B25" s="19">
        <v>0</v>
      </c>
      <c r="C25" s="19"/>
    </row>
    <row r="26" spans="1:4" x14ac:dyDescent="0.35">
      <c r="A26" s="17" t="s">
        <v>47</v>
      </c>
      <c r="B26" s="20">
        <v>0</v>
      </c>
      <c r="C26" s="19"/>
    </row>
    <row r="27" spans="1:4" x14ac:dyDescent="0.35">
      <c r="A27" s="17"/>
      <c r="B27" s="19"/>
      <c r="C27" s="19">
        <f>-SUM(B20:B26)</f>
        <v>-1040</v>
      </c>
    </row>
    <row r="28" spans="1:4" ht="15" thickBot="1" x14ac:dyDescent="0.4">
      <c r="A28" s="14" t="s">
        <v>48</v>
      </c>
      <c r="B28" s="19"/>
      <c r="C28" s="22">
        <f>SUM(C16:C27)</f>
        <v>8900</v>
      </c>
    </row>
    <row r="29" spans="1:4" ht="15" thickTop="1" x14ac:dyDescent="0.35">
      <c r="A29" s="17"/>
      <c r="B29" s="19"/>
      <c r="C29" s="19"/>
    </row>
    <row r="31" spans="1:4" x14ac:dyDescent="0.35">
      <c r="A31" s="12" t="s">
        <v>50</v>
      </c>
      <c r="B31" s="32"/>
      <c r="C31" s="32"/>
      <c r="D31" s="33">
        <f>C16/C9</f>
        <v>0.39444444444444443</v>
      </c>
    </row>
    <row r="32" spans="1:4" x14ac:dyDescent="0.35">
      <c r="A32" s="12"/>
      <c r="B32" s="32"/>
      <c r="C32" s="32"/>
      <c r="D32" s="33"/>
    </row>
    <row r="33" spans="1:4" x14ac:dyDescent="0.35">
      <c r="A33" s="1" t="s">
        <v>49</v>
      </c>
      <c r="B33" s="1"/>
      <c r="C33" s="1"/>
      <c r="D33" s="33">
        <f>C28/C9</f>
        <v>0.3531746031746032</v>
      </c>
    </row>
  </sheetData>
  <mergeCells count="1"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83F7-9946-4998-8338-10FE7FDAF538}">
  <dimension ref="A1:B35"/>
  <sheetViews>
    <sheetView workbookViewId="0">
      <selection activeCell="A10" sqref="A10"/>
    </sheetView>
  </sheetViews>
  <sheetFormatPr defaultRowHeight="14.5" x14ac:dyDescent="0.35"/>
  <cols>
    <col min="1" max="1" width="69.6328125" bestFit="1" customWidth="1"/>
    <col min="2" max="2" width="8.7265625" style="24"/>
  </cols>
  <sheetData>
    <row r="1" spans="1:2" x14ac:dyDescent="0.35">
      <c r="A1" s="12" t="s">
        <v>72</v>
      </c>
    </row>
    <row r="2" spans="1:2" x14ac:dyDescent="0.35">
      <c r="A2" s="13" t="s">
        <v>63</v>
      </c>
    </row>
    <row r="5" spans="1:2" x14ac:dyDescent="0.35">
      <c r="A5" s="29" t="s">
        <v>52</v>
      </c>
      <c r="B5" s="23" t="s">
        <v>35</v>
      </c>
    </row>
    <row r="7" spans="1:2" x14ac:dyDescent="0.35">
      <c r="A7" t="s">
        <v>60</v>
      </c>
      <c r="B7" s="24">
        <v>60</v>
      </c>
    </row>
    <row r="8" spans="1:2" x14ac:dyDescent="0.35">
      <c r="A8" t="s">
        <v>64</v>
      </c>
      <c r="B8" s="25">
        <v>15</v>
      </c>
    </row>
    <row r="9" spans="1:2" x14ac:dyDescent="0.35">
      <c r="A9" s="1" t="s">
        <v>61</v>
      </c>
      <c r="B9" s="23">
        <f>B7-B8</f>
        <v>45</v>
      </c>
    </row>
    <row r="12" spans="1:2" x14ac:dyDescent="0.35">
      <c r="A12" s="29" t="s">
        <v>53</v>
      </c>
    </row>
    <row r="13" spans="1:2" x14ac:dyDescent="0.35">
      <c r="A13" s="27" t="s">
        <v>62</v>
      </c>
    </row>
    <row r="15" spans="1:2" x14ac:dyDescent="0.35">
      <c r="A15" t="s">
        <v>66</v>
      </c>
      <c r="B15" s="26">
        <v>3</v>
      </c>
    </row>
    <row r="16" spans="1:2" x14ac:dyDescent="0.35">
      <c r="A16" s="1" t="s">
        <v>65</v>
      </c>
      <c r="B16" s="23">
        <f>B9*B15</f>
        <v>135</v>
      </c>
    </row>
    <row r="19" spans="1:2" x14ac:dyDescent="0.35">
      <c r="A19" s="29" t="s">
        <v>54</v>
      </c>
    </row>
    <row r="20" spans="1:2" s="27" customFormat="1" x14ac:dyDescent="0.35">
      <c r="A20" s="27" t="s">
        <v>67</v>
      </c>
      <c r="B20" s="28"/>
    </row>
    <row r="22" spans="1:2" x14ac:dyDescent="0.35">
      <c r="A22" t="s">
        <v>70</v>
      </c>
      <c r="B22" s="24">
        <v>300</v>
      </c>
    </row>
    <row r="23" spans="1:2" x14ac:dyDescent="0.35">
      <c r="A23" t="s">
        <v>69</v>
      </c>
      <c r="B23" s="26">
        <v>10</v>
      </c>
    </row>
    <row r="24" spans="1:2" x14ac:dyDescent="0.35">
      <c r="A24" t="s">
        <v>68</v>
      </c>
      <c r="B24" s="23">
        <f>B22/B23</f>
        <v>30</v>
      </c>
    </row>
    <row r="27" spans="1:2" ht="15" thickBot="1" x14ac:dyDescent="0.4">
      <c r="A27" s="30" t="s">
        <v>71</v>
      </c>
      <c r="B27" s="31">
        <f>B16-B24</f>
        <v>105</v>
      </c>
    </row>
    <row r="28" spans="1:2" ht="15" thickTop="1" x14ac:dyDescent="0.35"/>
    <row r="29" spans="1:2" x14ac:dyDescent="0.35">
      <c r="A29" t="s">
        <v>55</v>
      </c>
    </row>
    <row r="30" spans="1:2" x14ac:dyDescent="0.35">
      <c r="A30" t="s">
        <v>56</v>
      </c>
    </row>
    <row r="33" spans="1:1" x14ac:dyDescent="0.35">
      <c r="A33" t="s">
        <v>57</v>
      </c>
    </row>
    <row r="34" spans="1:1" x14ac:dyDescent="0.35">
      <c r="A34" t="s">
        <v>58</v>
      </c>
    </row>
    <row r="35" spans="1:1" x14ac:dyDescent="0.35">
      <c r="A35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C35" sqref="C35"/>
    </sheetView>
  </sheetViews>
  <sheetFormatPr defaultRowHeight="14.5" x14ac:dyDescent="0.35"/>
  <cols>
    <col min="1" max="1" width="25.08984375" customWidth="1"/>
    <col min="2" max="2" width="9.1796875" bestFit="1" customWidth="1"/>
    <col min="3" max="6" width="9.453125" bestFit="1" customWidth="1"/>
    <col min="7" max="7" width="9.1796875" bestFit="1" customWidth="1"/>
    <col min="8" max="13" width="9.453125" bestFit="1" customWidth="1"/>
  </cols>
  <sheetData>
    <row r="1" spans="1:13" ht="18.5" x14ac:dyDescent="0.45">
      <c r="A1" s="6" t="s">
        <v>26</v>
      </c>
    </row>
    <row r="2" spans="1:13" x14ac:dyDescent="0.35">
      <c r="A2" s="1" t="s">
        <v>1</v>
      </c>
    </row>
    <row r="6" spans="1:13" x14ac:dyDescent="0.35">
      <c r="A6" s="9" t="s">
        <v>19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</row>
    <row r="7" spans="1:13" x14ac:dyDescent="0.35">
      <c r="A7" s="3" t="s">
        <v>2</v>
      </c>
      <c r="B7" s="7">
        <v>100</v>
      </c>
      <c r="C7" s="7">
        <v>400</v>
      </c>
      <c r="D7" s="7">
        <v>650</v>
      </c>
      <c r="E7" s="7">
        <v>800</v>
      </c>
      <c r="F7" s="7">
        <v>600</v>
      </c>
      <c r="G7" s="7">
        <v>950</v>
      </c>
      <c r="H7" s="7">
        <v>1200</v>
      </c>
      <c r="I7" s="7">
        <v>1500</v>
      </c>
      <c r="J7" s="7">
        <v>1400</v>
      </c>
      <c r="K7" s="7">
        <v>1800</v>
      </c>
      <c r="L7" s="7">
        <v>2100</v>
      </c>
      <c r="M7" s="7">
        <v>2500</v>
      </c>
    </row>
    <row r="8" spans="1:13" x14ac:dyDescent="0.35">
      <c r="A8" s="3" t="s">
        <v>3</v>
      </c>
      <c r="B8" s="7">
        <v>3000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400</v>
      </c>
      <c r="I8" s="7">
        <v>0</v>
      </c>
      <c r="J8" s="7">
        <v>0</v>
      </c>
      <c r="K8" s="7">
        <v>0</v>
      </c>
      <c r="L8" s="7">
        <v>0</v>
      </c>
      <c r="M8" s="7">
        <v>0</v>
      </c>
    </row>
    <row r="9" spans="1:13" x14ac:dyDescent="0.35">
      <c r="A9" s="3" t="s">
        <v>4</v>
      </c>
      <c r="B9" s="7">
        <v>2000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</row>
    <row r="10" spans="1:13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1" customFormat="1" x14ac:dyDescent="0.35">
      <c r="A11" s="5" t="s">
        <v>17</v>
      </c>
      <c r="B11" s="8">
        <f>SUM(B7:B9)</f>
        <v>5100</v>
      </c>
      <c r="C11" s="8">
        <f>SUM(C7:C9)</f>
        <v>400</v>
      </c>
      <c r="D11" s="8">
        <f t="shared" ref="D11:M11" si="0">SUM(D7:D9)</f>
        <v>650</v>
      </c>
      <c r="E11" s="8">
        <f t="shared" si="0"/>
        <v>800</v>
      </c>
      <c r="F11" s="8">
        <f t="shared" si="0"/>
        <v>600</v>
      </c>
      <c r="G11" s="8">
        <f t="shared" si="0"/>
        <v>950</v>
      </c>
      <c r="H11" s="8">
        <f t="shared" si="0"/>
        <v>1600</v>
      </c>
      <c r="I11" s="8">
        <f t="shared" si="0"/>
        <v>1500</v>
      </c>
      <c r="J11" s="8">
        <f t="shared" si="0"/>
        <v>1400</v>
      </c>
      <c r="K11" s="8">
        <f t="shared" si="0"/>
        <v>1800</v>
      </c>
      <c r="L11" s="8">
        <f t="shared" si="0"/>
        <v>2100</v>
      </c>
      <c r="M11" s="8">
        <f t="shared" si="0"/>
        <v>2500</v>
      </c>
    </row>
    <row r="14" spans="1:13" x14ac:dyDescent="0.35">
      <c r="A14" s="9" t="s">
        <v>18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  <c r="G14" s="2" t="s">
        <v>10</v>
      </c>
      <c r="H14" s="2" t="s">
        <v>11</v>
      </c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</row>
    <row r="15" spans="1:13" x14ac:dyDescent="0.35">
      <c r="A15" s="3" t="s">
        <v>29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</row>
    <row r="16" spans="1:13" x14ac:dyDescent="0.35">
      <c r="A16" s="3" t="s">
        <v>20</v>
      </c>
      <c r="B16" s="7">
        <v>300</v>
      </c>
      <c r="C16" s="7">
        <v>300</v>
      </c>
      <c r="D16" s="7">
        <v>300</v>
      </c>
      <c r="E16" s="7">
        <v>300</v>
      </c>
      <c r="F16" s="7">
        <v>300</v>
      </c>
      <c r="G16" s="7">
        <v>300</v>
      </c>
      <c r="H16" s="7">
        <v>300</v>
      </c>
      <c r="I16" s="7">
        <v>300</v>
      </c>
      <c r="J16" s="7">
        <v>300</v>
      </c>
      <c r="K16" s="7">
        <v>300</v>
      </c>
      <c r="L16" s="7">
        <v>300</v>
      </c>
      <c r="M16" s="7">
        <v>300</v>
      </c>
    </row>
    <row r="17" spans="1:13" x14ac:dyDescent="0.35">
      <c r="A17" s="3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</row>
    <row r="18" spans="1:13" x14ac:dyDescent="0.35">
      <c r="A18" s="3" t="s">
        <v>22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1500</v>
      </c>
      <c r="L18" s="7">
        <v>1500</v>
      </c>
      <c r="M18" s="7">
        <v>1500</v>
      </c>
    </row>
    <row r="19" spans="1:13" x14ac:dyDescent="0.35">
      <c r="A19" s="3" t="s">
        <v>28</v>
      </c>
      <c r="B19" s="7">
        <v>1200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1200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1:13" x14ac:dyDescent="0.35">
      <c r="A20" s="3" t="s">
        <v>23</v>
      </c>
      <c r="B20" s="7">
        <v>180</v>
      </c>
      <c r="C20" s="7">
        <v>250</v>
      </c>
      <c r="D20" s="7">
        <v>160</v>
      </c>
      <c r="E20" s="7">
        <v>270</v>
      </c>
      <c r="F20" s="7">
        <v>310</v>
      </c>
      <c r="G20" s="7">
        <v>220</v>
      </c>
      <c r="H20" s="7">
        <v>210</v>
      </c>
      <c r="I20" s="7">
        <v>170</v>
      </c>
      <c r="J20" s="7">
        <v>230</v>
      </c>
      <c r="K20" s="7">
        <v>240</v>
      </c>
      <c r="L20" s="7">
        <v>300</v>
      </c>
      <c r="M20" s="7">
        <v>350</v>
      </c>
    </row>
    <row r="21" spans="1:13" x14ac:dyDescent="0.35">
      <c r="A21" s="3" t="s">
        <v>24</v>
      </c>
      <c r="B21" s="7">
        <v>200</v>
      </c>
      <c r="C21" s="7">
        <v>200</v>
      </c>
      <c r="D21" s="7">
        <v>200</v>
      </c>
      <c r="E21" s="7">
        <v>200</v>
      </c>
      <c r="F21" s="7">
        <v>200</v>
      </c>
      <c r="G21" s="7">
        <v>200</v>
      </c>
      <c r="H21" s="7">
        <v>200</v>
      </c>
      <c r="I21" s="7">
        <v>200</v>
      </c>
      <c r="J21" s="7">
        <v>200</v>
      </c>
      <c r="K21" s="7">
        <v>200</v>
      </c>
      <c r="L21" s="7"/>
      <c r="M21" s="7"/>
    </row>
    <row r="22" spans="1:13" x14ac:dyDescent="0.35">
      <c r="A22" s="3" t="s">
        <v>25</v>
      </c>
      <c r="B22" s="7">
        <v>2000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35">
      <c r="A23" s="3" t="s">
        <v>27</v>
      </c>
      <c r="B23" s="7">
        <v>100</v>
      </c>
      <c r="C23" s="7">
        <v>100</v>
      </c>
      <c r="D23" s="7">
        <v>100</v>
      </c>
      <c r="E23" s="7">
        <v>100</v>
      </c>
      <c r="F23" s="7">
        <v>100</v>
      </c>
      <c r="G23" s="7">
        <v>100</v>
      </c>
      <c r="H23" s="7">
        <v>100</v>
      </c>
      <c r="I23" s="7">
        <v>100</v>
      </c>
      <c r="J23" s="7">
        <v>100</v>
      </c>
      <c r="K23" s="7">
        <v>100</v>
      </c>
      <c r="L23" s="7">
        <v>100</v>
      </c>
      <c r="M23" s="7">
        <v>100</v>
      </c>
    </row>
    <row r="25" spans="1:13" s="1" customFormat="1" x14ac:dyDescent="0.35">
      <c r="A25" s="5" t="s">
        <v>30</v>
      </c>
      <c r="B25" s="8">
        <f>SUM(B15:B23)</f>
        <v>3980</v>
      </c>
      <c r="C25" s="8">
        <f t="shared" ref="C25:M25" si="1">SUM(C15:C23)</f>
        <v>850</v>
      </c>
      <c r="D25" s="8">
        <f t="shared" si="1"/>
        <v>760</v>
      </c>
      <c r="E25" s="8">
        <f t="shared" si="1"/>
        <v>870</v>
      </c>
      <c r="F25" s="8">
        <f t="shared" si="1"/>
        <v>910</v>
      </c>
      <c r="G25" s="8">
        <f t="shared" si="1"/>
        <v>820</v>
      </c>
      <c r="H25" s="8">
        <f t="shared" si="1"/>
        <v>2010</v>
      </c>
      <c r="I25" s="8">
        <f t="shared" si="1"/>
        <v>770</v>
      </c>
      <c r="J25" s="8">
        <f t="shared" si="1"/>
        <v>830</v>
      </c>
      <c r="K25" s="8">
        <f t="shared" si="1"/>
        <v>2340</v>
      </c>
      <c r="L25" s="8">
        <f t="shared" si="1"/>
        <v>2200</v>
      </c>
      <c r="M25" s="8">
        <f t="shared" si="1"/>
        <v>2250</v>
      </c>
    </row>
    <row r="26" spans="1:13" ht="15" thickBot="1" x14ac:dyDescent="0.4"/>
    <row r="27" spans="1:13" ht="15" thickBot="1" x14ac:dyDescent="0.4">
      <c r="A27" s="10" t="s">
        <v>31</v>
      </c>
      <c r="B27" s="4">
        <f>B11-B25</f>
        <v>1120</v>
      </c>
      <c r="C27" s="4">
        <f t="shared" ref="C27:M27" si="2">C11-C25</f>
        <v>-450</v>
      </c>
      <c r="D27" s="4">
        <f t="shared" si="2"/>
        <v>-110</v>
      </c>
      <c r="E27" s="4">
        <f t="shared" si="2"/>
        <v>-70</v>
      </c>
      <c r="F27" s="4">
        <f t="shared" si="2"/>
        <v>-310</v>
      </c>
      <c r="G27" s="4">
        <f t="shared" si="2"/>
        <v>130</v>
      </c>
      <c r="H27" s="4">
        <f t="shared" si="2"/>
        <v>-410</v>
      </c>
      <c r="I27" s="4">
        <f t="shared" si="2"/>
        <v>730</v>
      </c>
      <c r="J27" s="4">
        <f t="shared" si="2"/>
        <v>570</v>
      </c>
      <c r="K27" s="4">
        <f t="shared" si="2"/>
        <v>-540</v>
      </c>
      <c r="L27" s="4">
        <f t="shared" si="2"/>
        <v>-100</v>
      </c>
      <c r="M27" s="4">
        <f t="shared" si="2"/>
        <v>250</v>
      </c>
    </row>
    <row r="28" spans="1:13" ht="15" thickBot="1" x14ac:dyDescent="0.4"/>
    <row r="29" spans="1:13" ht="15" thickBot="1" x14ac:dyDescent="0.4">
      <c r="A29" s="11" t="s">
        <v>32</v>
      </c>
      <c r="B29" s="4">
        <f>B27</f>
        <v>1120</v>
      </c>
      <c r="C29" s="4">
        <f t="shared" ref="C29:M29" si="3">B29+C27</f>
        <v>670</v>
      </c>
      <c r="D29" s="4">
        <f t="shared" si="3"/>
        <v>560</v>
      </c>
      <c r="E29" s="4">
        <f t="shared" si="3"/>
        <v>490</v>
      </c>
      <c r="F29" s="4">
        <f t="shared" si="3"/>
        <v>180</v>
      </c>
      <c r="G29" s="4">
        <f t="shared" si="3"/>
        <v>310</v>
      </c>
      <c r="H29" s="4">
        <f t="shared" si="3"/>
        <v>-100</v>
      </c>
      <c r="I29" s="4">
        <f t="shared" si="3"/>
        <v>630</v>
      </c>
      <c r="J29" s="4">
        <f t="shared" si="3"/>
        <v>1200</v>
      </c>
      <c r="K29" s="4">
        <f t="shared" si="3"/>
        <v>660</v>
      </c>
      <c r="L29" s="4">
        <f t="shared" si="3"/>
        <v>560</v>
      </c>
      <c r="M29" s="4">
        <f t="shared" si="3"/>
        <v>810</v>
      </c>
    </row>
  </sheetData>
  <conditionalFormatting sqref="B27:M27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B29:M29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3325-BC66-4BBD-A437-67F023538D58}">
  <dimension ref="A1:M29"/>
  <sheetViews>
    <sheetView workbookViewId="0">
      <selection activeCell="B33" sqref="B33"/>
    </sheetView>
  </sheetViews>
  <sheetFormatPr defaultRowHeight="14.5" x14ac:dyDescent="0.35"/>
  <cols>
    <col min="1" max="1" width="25.08984375" customWidth="1"/>
    <col min="2" max="2" width="9.1796875" bestFit="1" customWidth="1"/>
    <col min="3" max="6" width="9.453125" bestFit="1" customWidth="1"/>
    <col min="7" max="7" width="9.1796875" bestFit="1" customWidth="1"/>
    <col min="8" max="13" width="9.453125" bestFit="1" customWidth="1"/>
  </cols>
  <sheetData>
    <row r="1" spans="1:13" ht="18.5" x14ac:dyDescent="0.45">
      <c r="A1" s="6" t="s">
        <v>0</v>
      </c>
    </row>
    <row r="2" spans="1:13" x14ac:dyDescent="0.35">
      <c r="A2" s="1" t="s">
        <v>1</v>
      </c>
    </row>
    <row r="6" spans="1:13" x14ac:dyDescent="0.35">
      <c r="A6" s="9" t="s">
        <v>19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</row>
    <row r="7" spans="1:13" x14ac:dyDescent="0.35">
      <c r="A7" s="3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5">
      <c r="A8" s="3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35">
      <c r="A9" s="3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1" customFormat="1" x14ac:dyDescent="0.35">
      <c r="A11" s="5" t="s">
        <v>17</v>
      </c>
      <c r="B11" s="8">
        <f>SUM(B7:B9)</f>
        <v>0</v>
      </c>
      <c r="C11" s="8">
        <f>SUM(C7:C9)</f>
        <v>0</v>
      </c>
      <c r="D11" s="8">
        <f t="shared" ref="D11:M11" si="0">SUM(D7:D9)</f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</row>
    <row r="14" spans="1:13" x14ac:dyDescent="0.35">
      <c r="A14" s="9" t="s">
        <v>18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  <c r="G14" s="2" t="s">
        <v>10</v>
      </c>
      <c r="H14" s="2" t="s">
        <v>11</v>
      </c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</row>
    <row r="15" spans="1:13" x14ac:dyDescent="0.35">
      <c r="A15" s="3" t="s">
        <v>29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35">
      <c r="A16" s="3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5">
      <c r="A17" s="3" t="s">
        <v>21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35">
      <c r="A18" s="3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35">
      <c r="A19" s="3" t="s">
        <v>28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5">
      <c r="A20" s="3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5">
      <c r="A21" s="3" t="s">
        <v>24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35">
      <c r="A22" s="3" t="s">
        <v>25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35">
      <c r="A23" s="3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5" spans="1:13" s="1" customFormat="1" x14ac:dyDescent="0.35">
      <c r="A25" s="5" t="s">
        <v>30</v>
      </c>
      <c r="B25" s="8">
        <f>SUM(B15:B23)</f>
        <v>0</v>
      </c>
      <c r="C25" s="8">
        <f t="shared" ref="C25:M25" si="1">SUM(C15:C23)</f>
        <v>0</v>
      </c>
      <c r="D25" s="8">
        <f t="shared" si="1"/>
        <v>0</v>
      </c>
      <c r="E25" s="8">
        <f t="shared" si="1"/>
        <v>0</v>
      </c>
      <c r="F25" s="8">
        <f t="shared" si="1"/>
        <v>0</v>
      </c>
      <c r="G25" s="8">
        <f t="shared" si="1"/>
        <v>0</v>
      </c>
      <c r="H25" s="8">
        <f t="shared" si="1"/>
        <v>0</v>
      </c>
      <c r="I25" s="8">
        <f t="shared" si="1"/>
        <v>0</v>
      </c>
      <c r="J25" s="8">
        <f t="shared" si="1"/>
        <v>0</v>
      </c>
      <c r="K25" s="8">
        <f t="shared" si="1"/>
        <v>0</v>
      </c>
      <c r="L25" s="8">
        <f t="shared" si="1"/>
        <v>0</v>
      </c>
      <c r="M25" s="8">
        <f t="shared" si="1"/>
        <v>0</v>
      </c>
    </row>
    <row r="26" spans="1:13" ht="15" thickBot="1" x14ac:dyDescent="0.4"/>
    <row r="27" spans="1:13" ht="15" thickBot="1" x14ac:dyDescent="0.4">
      <c r="A27" s="10" t="s">
        <v>31</v>
      </c>
      <c r="B27" s="4">
        <f>B11-B25</f>
        <v>0</v>
      </c>
      <c r="C27" s="4">
        <f t="shared" ref="C27:M27" si="2">C11-C25</f>
        <v>0</v>
      </c>
      <c r="D27" s="4">
        <f t="shared" si="2"/>
        <v>0</v>
      </c>
      <c r="E27" s="4">
        <f t="shared" si="2"/>
        <v>0</v>
      </c>
      <c r="F27" s="4">
        <f t="shared" si="2"/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0</v>
      </c>
      <c r="L27" s="4">
        <f t="shared" si="2"/>
        <v>0</v>
      </c>
      <c r="M27" s="4">
        <f t="shared" si="2"/>
        <v>0</v>
      </c>
    </row>
    <row r="28" spans="1:13" ht="15" thickBot="1" x14ac:dyDescent="0.4"/>
    <row r="29" spans="1:13" ht="15" thickBot="1" x14ac:dyDescent="0.4">
      <c r="A29" s="11" t="s">
        <v>32</v>
      </c>
      <c r="B29" s="4">
        <f>B27</f>
        <v>0</v>
      </c>
      <c r="C29" s="4">
        <f t="shared" ref="C29:M29" si="3">B29+C27</f>
        <v>0</v>
      </c>
      <c r="D29" s="4">
        <f t="shared" si="3"/>
        <v>0</v>
      </c>
      <c r="E29" s="4">
        <f t="shared" si="3"/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  <c r="M29" s="4">
        <f t="shared" si="3"/>
        <v>0</v>
      </c>
    </row>
  </sheetData>
  <conditionalFormatting sqref="B27:M2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29:M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P&amp;L</vt:lpstr>
      <vt:lpstr>Unit Economics</vt:lpstr>
      <vt:lpstr>Cashflow Example</vt:lpstr>
      <vt:lpstr>Class Room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 Azam</dc:creator>
  <cp:lastModifiedBy>Usman Azam</cp:lastModifiedBy>
  <dcterms:created xsi:type="dcterms:W3CDTF">2015-06-05T18:17:20Z</dcterms:created>
  <dcterms:modified xsi:type="dcterms:W3CDTF">2026-01-27T22:30:52Z</dcterms:modified>
</cp:coreProperties>
</file>